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WORK\_VIDI PROJECT\PhD project ANGUS\Paper Slave Ship Provisioning\Data slave trade provisioning\"/>
    </mc:Choice>
  </mc:AlternateContent>
  <bookViews>
    <workbookView xWindow="240" yWindow="72" windowWidth="20112" windowHeight="7992"/>
  </bookViews>
  <sheets>
    <sheet name="Table 1 EREH Paper" sheetId="1" r:id="rId1"/>
    <sheet name="Table 2 EREH Paper" sheetId="4" r:id="rId2"/>
    <sheet name="Sample of ships with full data" sheetId="5" r:id="rId3"/>
    <sheet name="Voyages - flag, 1681-1810, TSTD" sheetId="2" r:id="rId4"/>
  </sheets>
  <definedNames>
    <definedName name="_xlnm._FilterDatabase" localSheetId="2" hidden="1">'Sample of ships with full data'!$A$1:$M$38</definedName>
    <definedName name="_xlnm.Print_Area" localSheetId="2">'Sample of ships with full data'!$A$1:$M$38</definedName>
  </definedNames>
  <calcPr calcId="162913"/>
</workbook>
</file>

<file path=xl/calcChain.xml><?xml version="1.0" encoding="utf-8"?>
<calcChain xmlns="http://schemas.openxmlformats.org/spreadsheetml/2006/main">
  <c r="M38" i="5" l="1"/>
  <c r="L38" i="5"/>
  <c r="M37" i="5"/>
  <c r="L37" i="5"/>
  <c r="M36" i="5"/>
  <c r="L36" i="5"/>
  <c r="M35" i="5"/>
  <c r="L35" i="5"/>
  <c r="M34" i="5"/>
  <c r="L34" i="5"/>
  <c r="M33" i="5"/>
  <c r="L33" i="5"/>
  <c r="M32" i="5"/>
  <c r="L32" i="5"/>
  <c r="M31" i="5"/>
  <c r="L31" i="5"/>
  <c r="M30" i="5"/>
  <c r="L30" i="5"/>
  <c r="M29" i="5"/>
  <c r="L29" i="5"/>
  <c r="M28" i="5"/>
  <c r="L28" i="5"/>
  <c r="M27" i="5"/>
  <c r="L27" i="5"/>
  <c r="M26" i="5"/>
  <c r="L26" i="5"/>
  <c r="M25" i="5"/>
  <c r="L25" i="5"/>
  <c r="M24" i="5"/>
  <c r="L24" i="5"/>
  <c r="M23" i="5"/>
  <c r="L23" i="5"/>
  <c r="M22" i="5"/>
  <c r="L22" i="5"/>
  <c r="M21" i="5"/>
  <c r="L21" i="5"/>
  <c r="M20" i="5"/>
  <c r="L20" i="5"/>
  <c r="M19" i="5"/>
  <c r="L19" i="5"/>
  <c r="M18" i="5"/>
  <c r="L18" i="5"/>
  <c r="M17" i="5"/>
  <c r="L17" i="5"/>
  <c r="M16" i="5"/>
  <c r="L16" i="5"/>
  <c r="M15" i="5"/>
  <c r="L15" i="5"/>
  <c r="M14" i="5"/>
  <c r="L14" i="5"/>
  <c r="M13" i="5"/>
  <c r="L13" i="5"/>
  <c r="M12" i="5"/>
  <c r="L12" i="5"/>
  <c r="M11" i="5"/>
  <c r="L11" i="5"/>
  <c r="M10" i="5"/>
  <c r="L10" i="5"/>
  <c r="M9" i="5"/>
  <c r="L9" i="5"/>
  <c r="M8" i="5"/>
  <c r="L8" i="5"/>
  <c r="M7" i="5"/>
  <c r="L7" i="5"/>
  <c r="M6" i="5"/>
  <c r="L6" i="5"/>
  <c r="M5" i="5"/>
  <c r="L5" i="5"/>
  <c r="M4" i="5"/>
  <c r="L4" i="5"/>
  <c r="M3" i="5"/>
  <c r="L3" i="5"/>
  <c r="E25" i="1" l="1"/>
  <c r="C25" i="1"/>
  <c r="H7" i="1"/>
  <c r="H8" i="1"/>
  <c r="H9" i="1"/>
  <c r="H6" i="1"/>
  <c r="E7" i="1"/>
  <c r="E8" i="1"/>
  <c r="E6" i="1"/>
  <c r="B13" i="1" l="1"/>
  <c r="J20" i="2"/>
  <c r="J21" i="2" s="1"/>
  <c r="G13" i="1"/>
  <c r="F13" i="1"/>
  <c r="D13" i="1"/>
  <c r="C13" i="1"/>
  <c r="C20" i="2"/>
  <c r="D20" i="2"/>
  <c r="E20" i="2"/>
  <c r="F20" i="2"/>
  <c r="G20" i="2"/>
  <c r="H20" i="2"/>
  <c r="B20" i="2"/>
  <c r="C21" i="2" l="1"/>
  <c r="F21" i="2"/>
  <c r="E21" i="2"/>
  <c r="H21" i="2"/>
  <c r="D21" i="2"/>
  <c r="B21" i="2"/>
  <c r="G21" i="2"/>
  <c r="H13" i="1"/>
  <c r="E13" i="1"/>
</calcChain>
</file>

<file path=xl/sharedStrings.xml><?xml version="1.0" encoding="utf-8"?>
<sst xmlns="http://schemas.openxmlformats.org/spreadsheetml/2006/main" count="275" uniqueCount="124">
  <si>
    <t>1681-1740</t>
  </si>
  <si>
    <t>1741-1807</t>
  </si>
  <si>
    <t>Private trade era</t>
  </si>
  <si>
    <t>No. of voyages</t>
  </si>
  <si>
    <t>%</t>
  </si>
  <si>
    <t>Great Britain</t>
  </si>
  <si>
    <t>France</t>
  </si>
  <si>
    <t>Netherlands</t>
  </si>
  <si>
    <t>Totals</t>
  </si>
  <si>
    <t>1681-1810</t>
  </si>
  <si>
    <t>Denmark</t>
  </si>
  <si>
    <t>Company era</t>
  </si>
  <si>
    <t>sample</t>
  </si>
  <si>
    <t>Portugal/Brazil</t>
  </si>
  <si>
    <t>British America/US</t>
  </si>
  <si>
    <t>Spain / Uruguay</t>
  </si>
  <si>
    <t>Portugal / Brazil</t>
  </si>
  <si>
    <t>U.S.A.</t>
  </si>
  <si>
    <t>Denmark / Baltic</t>
  </si>
  <si>
    <t>1681-1690</t>
  </si>
  <si>
    <t>1691-1700</t>
  </si>
  <si>
    <t>1701-1710</t>
  </si>
  <si>
    <t>1711-1720</t>
  </si>
  <si>
    <t>1721-1730</t>
  </si>
  <si>
    <t>1731-1740</t>
  </si>
  <si>
    <t>1741-1750</t>
  </si>
  <si>
    <t>1751-1760</t>
  </si>
  <si>
    <t>1761-1770</t>
  </si>
  <si>
    <t>1771-1780</t>
  </si>
  <si>
    <t>1781-1790</t>
  </si>
  <si>
    <t>1791-1800</t>
  </si>
  <si>
    <t>1801-1810</t>
  </si>
  <si>
    <t>Spain/Uruguay</t>
  </si>
  <si>
    <t>Shares</t>
  </si>
  <si>
    <t>Share of total trade</t>
  </si>
  <si>
    <t>full data</t>
  </si>
  <si>
    <t>total sample</t>
  </si>
  <si>
    <t>Sub-sample with full data on provisions</t>
  </si>
  <si>
    <t>Table 1: Sample of slave ship voyages by nationality (flag), 1681-1807</t>
  </si>
  <si>
    <t>Obs.</t>
  </si>
  <si>
    <t>% Europe</t>
  </si>
  <si>
    <t>% Africa</t>
  </si>
  <si>
    <t>..</t>
  </si>
  <si>
    <t>No</t>
  </si>
  <si>
    <t>voyage no. TSTD</t>
  </si>
  <si>
    <t>Name Vessel</t>
  </si>
  <si>
    <t>Year Arrive</t>
  </si>
  <si>
    <t>Nation</t>
  </si>
  <si>
    <t>No. of slaves embarked</t>
  </si>
  <si>
    <t>Main European provisions</t>
  </si>
  <si>
    <t xml:space="preserve">Total kcal taken on board in Europe (millions) </t>
  </si>
  <si>
    <t>Main African provisions</t>
  </si>
  <si>
    <t>Total kcal taken on board in Africa (millions)</t>
  </si>
  <si>
    <t>Major Region of Slave Embarkation</t>
  </si>
  <si>
    <t>% total provisions from Europe</t>
  </si>
  <si>
    <t>% total provisions from Africa</t>
  </si>
  <si>
    <t>Cron Printz Christian</t>
  </si>
  <si>
    <t>DK</t>
  </si>
  <si>
    <t>Beans, Stockfish</t>
  </si>
  <si>
    <t>Millet, Palm Oil</t>
  </si>
  <si>
    <t>Gold Coast</t>
  </si>
  <si>
    <t>Fredensborg</t>
  </si>
  <si>
    <t>Beans, Barley</t>
  </si>
  <si>
    <t>Diligent</t>
  </si>
  <si>
    <t>FR</t>
  </si>
  <si>
    <t>Beans</t>
  </si>
  <si>
    <t>Corn, Cassava</t>
  </si>
  <si>
    <t>Bight of Benin</t>
  </si>
  <si>
    <t>Reine de France</t>
  </si>
  <si>
    <t>Beans, Rice</t>
  </si>
  <si>
    <t>Corn, Yams, Cassava</t>
  </si>
  <si>
    <t>Thélémaque</t>
  </si>
  <si>
    <t>West Central Africa North</t>
  </si>
  <si>
    <t>Pompée</t>
  </si>
  <si>
    <t>Corn, Palm Oil, Yams, Cassava</t>
  </si>
  <si>
    <t>Pactole</t>
  </si>
  <si>
    <t>Corn, Rice, Palm Oil, Yams, Cassava, Plantains</t>
  </si>
  <si>
    <t>Mary</t>
  </si>
  <si>
    <t>GB</t>
  </si>
  <si>
    <t>Corn</t>
  </si>
  <si>
    <t>Jefferie</t>
  </si>
  <si>
    <t>Good Hope</t>
  </si>
  <si>
    <t>Hannibal</t>
  </si>
  <si>
    <t>Fauconberg (a) Falconberg</t>
  </si>
  <si>
    <t>Otter</t>
  </si>
  <si>
    <t>Senegambia</t>
  </si>
  <si>
    <t>Sarah Gally</t>
  </si>
  <si>
    <t xml:space="preserve">Corn, Rice, Palm Oil  </t>
  </si>
  <si>
    <t>Henry</t>
  </si>
  <si>
    <t>Corn, Rice, Palm Oil</t>
  </si>
  <si>
    <t xml:space="preserve">Corn, Palm Oil, Yams  </t>
  </si>
  <si>
    <t>Lady Rachel</t>
  </si>
  <si>
    <t>Corn, Rice</t>
  </si>
  <si>
    <t>Clarendon</t>
  </si>
  <si>
    <t>Sloper</t>
  </si>
  <si>
    <t>Corn, Palm Oil</t>
  </si>
  <si>
    <t>Dove</t>
  </si>
  <si>
    <t>Whidah Frigate</t>
  </si>
  <si>
    <t>Cape Coast Frigate</t>
  </si>
  <si>
    <t>Chandos</t>
  </si>
  <si>
    <t>Portugal</t>
  </si>
  <si>
    <t>Corn, Rice, Palm Oil, Yams</t>
  </si>
  <si>
    <t>?</t>
  </si>
  <si>
    <t>Francis</t>
  </si>
  <si>
    <t>Middelburgs Welvaren</t>
  </si>
  <si>
    <t>NL</t>
  </si>
  <si>
    <t>Windward + Ivory + Gold + Benin</t>
  </si>
  <si>
    <t>Corn, Rice, Palm Oil, Yam</t>
  </si>
  <si>
    <t>Windward Coast</t>
  </si>
  <si>
    <t>Vrouw Johanna Cores</t>
  </si>
  <si>
    <t>Rice</t>
  </si>
  <si>
    <t>Vliegende Faam</t>
  </si>
  <si>
    <t>Corn, Millet</t>
  </si>
  <si>
    <t>Prins Willem de Vijfde</t>
  </si>
  <si>
    <t>Nieuwe Hoop</t>
  </si>
  <si>
    <t>Rice, Palm Oil</t>
  </si>
  <si>
    <t>Geertruida en Christina</t>
  </si>
  <si>
    <t xml:space="preserve">Millet  </t>
  </si>
  <si>
    <t>Zorg</t>
  </si>
  <si>
    <t>Haast U Langzaam</t>
  </si>
  <si>
    <t>Vergenoegen</t>
  </si>
  <si>
    <t>Zeemercuur</t>
  </si>
  <si>
    <t>Rice, Palm Oil, Yams</t>
  </si>
  <si>
    <t>TransAtlantic Slave Trade Database, accessed 10-11-2016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</si>
</sst>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2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sz val="10"/>
      <color rgb="FF000000"/>
      <name val="Times New Roman"/>
      <family val="1"/>
    </font>
    <font>
      <b/>
      <sz val="10"/>
      <color rgb="FF000000"/>
      <name val="Times New Roman"/>
      <family val="1"/>
    </font>
    <font>
      <sz val="10"/>
      <color theme="1"/>
      <name val="Times New Roman"/>
      <family val="1"/>
    </font>
    <font>
      <b/>
      <sz val="10"/>
      <color theme="1"/>
      <name val="Times New Roman"/>
      <family val="1"/>
    </font>
    <font>
      <b/>
      <sz val="11"/>
      <color theme="1"/>
      <name val="Calibri"/>
      <family val="2"/>
      <scheme val="minor"/>
    </font>
    <font>
      <sz val="11"/>
      <name val="Times New Roman"/>
      <family val="1"/>
    </font>
    <font>
      <sz val="11"/>
      <color rgb="FFFF0000"/>
      <name val="Times New Roman"/>
      <family val="1"/>
    </font>
    <font>
      <sz val="8"/>
      <color theme="1"/>
      <name val="Times New Roman"/>
      <family val="1"/>
    </font>
    <font>
      <sz val="8"/>
      <color theme="1"/>
      <name val="Calibri"/>
      <family val="2"/>
      <scheme val="minor"/>
    </font>
    <font>
      <b/>
      <sz val="8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1" fillId="0" borderId="0" xfId="0" applyFont="1" applyAlignment="1">
      <alignment horizontal="justify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3" fontId="2" fillId="0" borderId="0" xfId="0" applyNumberFormat="1" applyFont="1" applyAlignment="1">
      <alignment horizontal="center" vertical="center"/>
    </xf>
    <xf numFmtId="0" fontId="2" fillId="0" borderId="2" xfId="0" applyFont="1" applyBorder="1" applyAlignment="1">
      <alignment horizontal="left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left" vertical="center"/>
    </xf>
    <xf numFmtId="0" fontId="2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3" fontId="3" fillId="0" borderId="1" xfId="0" applyNumberFormat="1" applyFont="1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/>
    </xf>
    <xf numFmtId="0" fontId="2" fillId="0" borderId="4" xfId="0" applyFont="1" applyBorder="1" applyAlignment="1">
      <alignment horizontal="left" vertical="center"/>
    </xf>
    <xf numFmtId="0" fontId="2" fillId="0" borderId="0" xfId="0" applyNumberFormat="1" applyFont="1" applyAlignment="1">
      <alignment horizontal="center" vertical="center"/>
    </xf>
    <xf numFmtId="3" fontId="4" fillId="0" borderId="0" xfId="0" applyNumberFormat="1" applyFont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5" fillId="0" borderId="0" xfId="0" applyFont="1"/>
    <xf numFmtId="0" fontId="4" fillId="0" borderId="0" xfId="0" applyFont="1"/>
    <xf numFmtId="2" fontId="4" fillId="0" borderId="0" xfId="0" applyNumberFormat="1" applyFont="1"/>
    <xf numFmtId="0" fontId="5" fillId="0" borderId="0" xfId="0" applyFont="1" applyAlignment="1">
      <alignment horizontal="right"/>
    </xf>
    <xf numFmtId="0" fontId="4" fillId="0" borderId="0" xfId="0" applyFont="1" applyAlignment="1">
      <alignment horizontal="right"/>
    </xf>
    <xf numFmtId="0" fontId="6" fillId="0" borderId="0" xfId="0" applyFont="1"/>
    <xf numFmtId="2" fontId="2" fillId="0" borderId="0" xfId="0" applyNumberFormat="1" applyFont="1" applyAlignment="1">
      <alignment horizontal="center" vertical="center"/>
    </xf>
    <xf numFmtId="0" fontId="2" fillId="0" borderId="0" xfId="0" applyFont="1" applyBorder="1" applyAlignment="1">
      <alignment horizontal="left" vertical="center"/>
    </xf>
    <xf numFmtId="3" fontId="3" fillId="0" borderId="0" xfId="0" applyNumberFormat="1" applyFont="1" applyBorder="1" applyAlignment="1">
      <alignment horizontal="center" vertical="center"/>
    </xf>
    <xf numFmtId="2" fontId="3" fillId="0" borderId="0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wrapText="1"/>
    </xf>
    <xf numFmtId="0" fontId="2" fillId="0" borderId="2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5" fillId="0" borderId="6" xfId="0" applyFont="1" applyBorder="1"/>
    <xf numFmtId="0" fontId="4" fillId="0" borderId="6" xfId="0" applyFont="1" applyBorder="1"/>
    <xf numFmtId="0" fontId="7" fillId="0" borderId="0" xfId="0" applyFont="1"/>
    <xf numFmtId="0" fontId="7" fillId="0" borderId="0" xfId="0" applyFont="1" applyAlignment="1">
      <alignment horizontal="center"/>
    </xf>
    <xf numFmtId="0" fontId="7" fillId="0" borderId="7" xfId="0" applyFont="1" applyBorder="1" applyAlignment="1">
      <alignment horizontal="left" vertical="center"/>
    </xf>
    <xf numFmtId="0" fontId="7" fillId="0" borderId="7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4" xfId="0" applyFont="1" applyBorder="1" applyAlignment="1">
      <alignment horizontal="left" vertical="center"/>
    </xf>
    <xf numFmtId="0" fontId="7" fillId="0" borderId="4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8" xfId="0" applyFont="1" applyBorder="1" applyAlignment="1">
      <alignment horizontal="left" vertical="center"/>
    </xf>
    <xf numFmtId="0" fontId="7" fillId="0" borderId="8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horizontal="center" vertical="center"/>
    </xf>
    <xf numFmtId="0" fontId="7" fillId="0" borderId="0" xfId="0" applyFont="1" applyBorder="1" applyAlignment="1">
      <alignment horizontal="left" vertical="center"/>
    </xf>
    <xf numFmtId="0" fontId="7" fillId="0" borderId="0" xfId="0" applyFont="1" applyBorder="1" applyAlignment="1">
      <alignment horizontal="center" vertical="center"/>
    </xf>
    <xf numFmtId="0" fontId="7" fillId="0" borderId="0" xfId="0" applyFont="1" applyBorder="1"/>
    <xf numFmtId="0" fontId="7" fillId="0" borderId="1" xfId="0" applyFont="1" applyBorder="1"/>
    <xf numFmtId="0" fontId="7" fillId="0" borderId="1" xfId="0" applyFont="1" applyBorder="1" applyAlignment="1">
      <alignment horizontal="center"/>
    </xf>
    <xf numFmtId="0" fontId="8" fillId="0" borderId="0" xfId="0" applyFont="1"/>
    <xf numFmtId="0" fontId="8" fillId="0" borderId="0" xfId="0" applyFont="1" applyAlignment="1">
      <alignment horizontal="center"/>
    </xf>
    <xf numFmtId="0" fontId="9" fillId="0" borderId="9" xfId="0" applyFont="1" applyBorder="1" applyAlignment="1">
      <alignment horizontal="left" wrapText="1"/>
    </xf>
    <xf numFmtId="0" fontId="9" fillId="0" borderId="9" xfId="0" applyFont="1" applyBorder="1" applyAlignment="1">
      <alignment horizontal="center" wrapText="1"/>
    </xf>
    <xf numFmtId="0" fontId="9" fillId="0" borderId="9" xfId="0" applyFont="1" applyFill="1" applyBorder="1" applyAlignment="1">
      <alignment horizontal="center" wrapText="1"/>
    </xf>
    <xf numFmtId="0" fontId="10" fillId="0" borderId="0" xfId="0" applyFont="1" applyAlignment="1"/>
    <xf numFmtId="0" fontId="11" fillId="0" borderId="10" xfId="0" applyFont="1" applyBorder="1" applyAlignment="1">
      <alignment horizontal="left" vertical="center" wrapText="1"/>
    </xf>
    <xf numFmtId="0" fontId="11" fillId="0" borderId="10" xfId="0" applyFont="1" applyBorder="1" applyAlignment="1">
      <alignment horizontal="center" vertical="center" wrapText="1"/>
    </xf>
    <xf numFmtId="0" fontId="10" fillId="0" borderId="0" xfId="0" applyFont="1" applyAlignment="1">
      <alignment vertical="center"/>
    </xf>
    <xf numFmtId="0" fontId="9" fillId="0" borderId="11" xfId="0" applyFont="1" applyBorder="1" applyAlignment="1">
      <alignment horizontal="left" wrapText="1"/>
    </xf>
    <xf numFmtId="0" fontId="9" fillId="0" borderId="11" xfId="0" applyFont="1" applyBorder="1" applyAlignment="1">
      <alignment horizontal="center" wrapText="1"/>
    </xf>
    <xf numFmtId="164" fontId="9" fillId="0" borderId="11" xfId="0" applyNumberFormat="1" applyFont="1" applyBorder="1" applyAlignment="1">
      <alignment horizontal="center"/>
    </xf>
    <xf numFmtId="164" fontId="9" fillId="0" borderId="9" xfId="0" applyNumberFormat="1" applyFont="1" applyBorder="1" applyAlignment="1">
      <alignment horizontal="center"/>
    </xf>
    <xf numFmtId="0" fontId="9" fillId="2" borderId="9" xfId="0" applyFont="1" applyFill="1" applyBorder="1" applyAlignment="1">
      <alignment horizontal="left" wrapText="1"/>
    </xf>
    <xf numFmtId="0" fontId="9" fillId="2" borderId="9" xfId="0" applyFont="1" applyFill="1" applyBorder="1" applyAlignment="1">
      <alignment horizontal="center" wrapText="1"/>
    </xf>
    <xf numFmtId="0" fontId="10" fillId="0" borderId="0" xfId="0" applyFont="1" applyAlignment="1">
      <alignment horizontal="left"/>
    </xf>
    <xf numFmtId="0" fontId="10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5"/>
  <sheetViews>
    <sheetView tabSelected="1" topLeftCell="A4" workbookViewId="0">
      <selection activeCell="E28" sqref="E28"/>
    </sheetView>
  </sheetViews>
  <sheetFormatPr defaultRowHeight="14.4" x14ac:dyDescent="0.3"/>
  <cols>
    <col min="1" max="1" width="15.6640625" customWidth="1"/>
    <col min="2" max="2" width="10" customWidth="1"/>
    <col min="3" max="3" width="12.5546875" customWidth="1"/>
    <col min="4" max="4" width="6.88671875" customWidth="1"/>
    <col min="5" max="5" width="7" customWidth="1"/>
    <col min="6" max="6" width="12.44140625" customWidth="1"/>
    <col min="7" max="7" width="7.109375" customWidth="1"/>
    <col min="8" max="8" width="7.44140625" customWidth="1"/>
    <col min="10" max="10" width="16.33203125" customWidth="1"/>
    <col min="11" max="14" width="14" customWidth="1"/>
  </cols>
  <sheetData>
    <row r="1" spans="1:8" x14ac:dyDescent="0.3">
      <c r="A1" s="21" t="s">
        <v>38</v>
      </c>
    </row>
    <row r="2" spans="1:8" ht="15.6" x14ac:dyDescent="0.3">
      <c r="B2" s="1"/>
      <c r="C2" s="1"/>
    </row>
    <row r="3" spans="1:8" x14ac:dyDescent="0.3">
      <c r="A3" s="5"/>
      <c r="B3" s="6" t="s">
        <v>9</v>
      </c>
      <c r="C3" s="28" t="s">
        <v>0</v>
      </c>
      <c r="D3" s="28"/>
      <c r="E3" s="28"/>
      <c r="F3" s="28" t="s">
        <v>1</v>
      </c>
      <c r="G3" s="28"/>
      <c r="H3" s="28"/>
    </row>
    <row r="4" spans="1:8" ht="27" thickBot="1" x14ac:dyDescent="0.35">
      <c r="A4" s="12"/>
      <c r="B4" s="15" t="s">
        <v>34</v>
      </c>
      <c r="C4" s="29" t="s">
        <v>11</v>
      </c>
      <c r="D4" s="29"/>
      <c r="E4" s="29"/>
      <c r="F4" s="29" t="s">
        <v>2</v>
      </c>
      <c r="G4" s="29"/>
      <c r="H4" s="29"/>
    </row>
    <row r="5" spans="1:8" ht="15" thickTop="1" x14ac:dyDescent="0.3">
      <c r="A5" s="7"/>
      <c r="B5" s="8" t="s">
        <v>4</v>
      </c>
      <c r="C5" s="8" t="s">
        <v>3</v>
      </c>
      <c r="D5" s="8" t="s">
        <v>12</v>
      </c>
      <c r="E5" s="8" t="s">
        <v>4</v>
      </c>
      <c r="F5" s="8" t="s">
        <v>3</v>
      </c>
      <c r="G5" s="8" t="s">
        <v>12</v>
      </c>
      <c r="H5" s="8" t="s">
        <v>4</v>
      </c>
    </row>
    <row r="6" spans="1:8" x14ac:dyDescent="0.3">
      <c r="A6" s="3" t="s">
        <v>5</v>
      </c>
      <c r="B6" s="13">
        <v>47</v>
      </c>
      <c r="C6" s="4">
        <v>3840</v>
      </c>
      <c r="D6" s="2">
        <v>34</v>
      </c>
      <c r="E6" s="22">
        <f>D6/C6*100</f>
        <v>0.88541666666666663</v>
      </c>
      <c r="F6" s="4">
        <v>7384</v>
      </c>
      <c r="G6" s="2">
        <v>84</v>
      </c>
      <c r="H6" s="22">
        <f>G6/F6*100</f>
        <v>1.1375947995666305</v>
      </c>
    </row>
    <row r="7" spans="1:8" x14ac:dyDescent="0.3">
      <c r="A7" s="3" t="s">
        <v>6</v>
      </c>
      <c r="B7" s="13">
        <v>14</v>
      </c>
      <c r="C7" s="4">
        <v>873</v>
      </c>
      <c r="D7" s="2">
        <v>1</v>
      </c>
      <c r="E7" s="22">
        <f t="shared" ref="E7:E8" si="0">D7/C7*100</f>
        <v>0.11454753722794961</v>
      </c>
      <c r="F7" s="4">
        <v>2557</v>
      </c>
      <c r="G7" s="2">
        <v>27</v>
      </c>
      <c r="H7" s="22">
        <f t="shared" ref="H7:H9" si="1">G7/F7*100</f>
        <v>1.0559249120062575</v>
      </c>
    </row>
    <row r="8" spans="1:8" x14ac:dyDescent="0.3">
      <c r="A8" s="3" t="s">
        <v>7</v>
      </c>
      <c r="B8" s="13">
        <v>5</v>
      </c>
      <c r="C8" s="4">
        <v>544</v>
      </c>
      <c r="D8" s="2">
        <v>2</v>
      </c>
      <c r="E8" s="22">
        <f t="shared" si="0"/>
        <v>0.36764705882352938</v>
      </c>
      <c r="F8" s="4">
        <v>705</v>
      </c>
      <c r="G8" s="2">
        <v>37</v>
      </c>
      <c r="H8" s="22">
        <f t="shared" si="1"/>
        <v>5.24822695035461</v>
      </c>
    </row>
    <row r="9" spans="1:8" x14ac:dyDescent="0.3">
      <c r="A9" s="3" t="s">
        <v>10</v>
      </c>
      <c r="B9" s="13">
        <v>2</v>
      </c>
      <c r="C9" s="4">
        <v>88</v>
      </c>
      <c r="D9" s="2">
        <v>0</v>
      </c>
      <c r="E9" s="2">
        <v>0</v>
      </c>
      <c r="F9" s="4">
        <v>296</v>
      </c>
      <c r="G9" s="2">
        <v>2</v>
      </c>
      <c r="H9" s="22">
        <f t="shared" si="1"/>
        <v>0.67567567567567566</v>
      </c>
    </row>
    <row r="10" spans="1:8" x14ac:dyDescent="0.3">
      <c r="A10" s="3" t="s">
        <v>32</v>
      </c>
      <c r="B10" s="13">
        <v>0</v>
      </c>
      <c r="C10" s="4">
        <v>7</v>
      </c>
      <c r="D10" s="2">
        <v>0</v>
      </c>
      <c r="E10" s="2">
        <v>0</v>
      </c>
      <c r="F10" s="4">
        <v>70</v>
      </c>
      <c r="G10" s="2">
        <v>0</v>
      </c>
      <c r="H10" s="2">
        <v>0</v>
      </c>
    </row>
    <row r="11" spans="1:8" x14ac:dyDescent="0.3">
      <c r="A11" s="3" t="s">
        <v>13</v>
      </c>
      <c r="B11" s="13">
        <v>24</v>
      </c>
      <c r="C11" s="4">
        <v>1975</v>
      </c>
      <c r="D11" s="2">
        <v>0</v>
      </c>
      <c r="E11" s="2">
        <v>0</v>
      </c>
      <c r="F11" s="4">
        <v>3924</v>
      </c>
      <c r="G11" s="2">
        <v>0</v>
      </c>
      <c r="H11" s="2">
        <v>0</v>
      </c>
    </row>
    <row r="12" spans="1:8" x14ac:dyDescent="0.3">
      <c r="A12" s="3" t="s">
        <v>14</v>
      </c>
      <c r="B12" s="13">
        <v>8</v>
      </c>
      <c r="C12" s="14">
        <v>185</v>
      </c>
      <c r="D12" s="2">
        <v>0</v>
      </c>
      <c r="E12" s="2">
        <v>0</v>
      </c>
      <c r="F12" s="14">
        <v>1781</v>
      </c>
      <c r="G12" s="2">
        <v>0</v>
      </c>
      <c r="H12" s="2">
        <v>0</v>
      </c>
    </row>
    <row r="13" spans="1:8" x14ac:dyDescent="0.3">
      <c r="A13" s="9" t="s">
        <v>8</v>
      </c>
      <c r="B13" s="10">
        <f>SUM(B6:B12)</f>
        <v>100</v>
      </c>
      <c r="C13" s="10">
        <f>SUM(C6:C12)</f>
        <v>7512</v>
      </c>
      <c r="D13" s="10">
        <f>SUM(D6:D12)</f>
        <v>37</v>
      </c>
      <c r="E13" s="11">
        <f>D13/C13*100</f>
        <v>0.49254526091586798</v>
      </c>
      <c r="F13" s="10">
        <f>SUM(F6:F12)</f>
        <v>16717</v>
      </c>
      <c r="G13" s="10">
        <f>SUM(G6:G12)</f>
        <v>150</v>
      </c>
      <c r="H13" s="11">
        <f>G13/F13*100</f>
        <v>0.89729018364539093</v>
      </c>
    </row>
    <row r="14" spans="1:8" x14ac:dyDescent="0.3">
      <c r="A14" s="23"/>
      <c r="B14" s="24"/>
      <c r="C14" s="24"/>
      <c r="D14" s="24"/>
      <c r="E14" s="25"/>
      <c r="F14" s="24"/>
      <c r="G14" s="24"/>
      <c r="H14" s="25"/>
    </row>
    <row r="16" spans="1:8" x14ac:dyDescent="0.3">
      <c r="A16" s="21" t="s">
        <v>37</v>
      </c>
    </row>
    <row r="18" spans="1:5" x14ac:dyDescent="0.3">
      <c r="A18" s="5"/>
      <c r="B18" s="28" t="s">
        <v>0</v>
      </c>
      <c r="C18" s="28"/>
      <c r="D18" s="28" t="s">
        <v>1</v>
      </c>
      <c r="E18" s="28"/>
    </row>
    <row r="19" spans="1:5" ht="15" thickBot="1" x14ac:dyDescent="0.35">
      <c r="A19" s="12"/>
      <c r="B19" s="29" t="s">
        <v>11</v>
      </c>
      <c r="C19" s="29"/>
      <c r="D19" s="29" t="s">
        <v>2</v>
      </c>
      <c r="E19" s="29"/>
    </row>
    <row r="20" spans="1:5" ht="27.6" thickTop="1" x14ac:dyDescent="0.3">
      <c r="A20" s="7"/>
      <c r="B20" s="26" t="s">
        <v>36</v>
      </c>
      <c r="C20" s="27" t="s">
        <v>35</v>
      </c>
      <c r="D20" s="26" t="s">
        <v>12</v>
      </c>
      <c r="E20" s="27" t="s">
        <v>35</v>
      </c>
    </row>
    <row r="21" spans="1:5" x14ac:dyDescent="0.3">
      <c r="A21" s="3" t="s">
        <v>5</v>
      </c>
      <c r="B21" s="2">
        <v>34</v>
      </c>
      <c r="C21" s="2">
        <v>18</v>
      </c>
      <c r="D21" s="2">
        <v>84</v>
      </c>
      <c r="E21" s="2">
        <v>0</v>
      </c>
    </row>
    <row r="22" spans="1:5" x14ac:dyDescent="0.3">
      <c r="A22" s="3" t="s">
        <v>6</v>
      </c>
      <c r="B22" s="2">
        <v>1</v>
      </c>
      <c r="C22" s="2">
        <v>1</v>
      </c>
      <c r="D22" s="2">
        <v>27</v>
      </c>
      <c r="E22" s="2">
        <v>4</v>
      </c>
    </row>
    <row r="23" spans="1:5" x14ac:dyDescent="0.3">
      <c r="A23" s="3" t="s">
        <v>7</v>
      </c>
      <c r="B23" s="2">
        <v>2</v>
      </c>
      <c r="C23" s="2">
        <v>0</v>
      </c>
      <c r="D23" s="2">
        <v>37</v>
      </c>
      <c r="E23" s="2">
        <v>11</v>
      </c>
    </row>
    <row r="24" spans="1:5" x14ac:dyDescent="0.3">
      <c r="A24" s="3" t="s">
        <v>10</v>
      </c>
      <c r="B24" s="2">
        <v>0</v>
      </c>
      <c r="C24" s="2">
        <v>0</v>
      </c>
      <c r="D24" s="2">
        <v>2</v>
      </c>
      <c r="E24" s="2">
        <v>2</v>
      </c>
    </row>
    <row r="25" spans="1:5" x14ac:dyDescent="0.3">
      <c r="A25" s="9" t="s">
        <v>8</v>
      </c>
      <c r="B25" s="10">
        <v>37</v>
      </c>
      <c r="C25" s="10">
        <f>SUM(C18:C24)</f>
        <v>19</v>
      </c>
      <c r="D25" s="10">
        <v>150</v>
      </c>
      <c r="E25" s="10">
        <f>SUM(E18:E24)</f>
        <v>17</v>
      </c>
    </row>
  </sheetData>
  <mergeCells count="8">
    <mergeCell ref="B18:C18"/>
    <mergeCell ref="D18:E18"/>
    <mergeCell ref="B19:C19"/>
    <mergeCell ref="D19:E19"/>
    <mergeCell ref="C3:E3"/>
    <mergeCell ref="F3:H3"/>
    <mergeCell ref="C4:E4"/>
    <mergeCell ref="F4:H4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12"/>
  <sheetViews>
    <sheetView workbookViewId="0">
      <selection activeCell="C19" sqref="C19"/>
    </sheetView>
  </sheetViews>
  <sheetFormatPr defaultColWidth="9.109375" defaultRowHeight="13.8" x14ac:dyDescent="0.25"/>
  <cols>
    <col min="1" max="1" width="13.5546875" style="50" customWidth="1"/>
    <col min="2" max="2" width="8.44140625" style="51" customWidth="1"/>
    <col min="3" max="3" width="13.109375" style="51" customWidth="1"/>
    <col min="4" max="4" width="12.33203125" style="51" customWidth="1"/>
    <col min="5" max="5" width="7.44140625" style="51" customWidth="1"/>
    <col min="6" max="6" width="13.88671875" style="51" customWidth="1"/>
    <col min="7" max="7" width="14" style="51" customWidth="1"/>
    <col min="8" max="16384" width="9.109375" style="50"/>
  </cols>
  <sheetData>
    <row r="2" spans="1:7" s="32" customFormat="1" ht="14.4" thickBot="1" x14ac:dyDescent="0.3">
      <c r="B2" s="33"/>
      <c r="C2" s="33"/>
      <c r="D2" s="33"/>
      <c r="E2" s="33"/>
      <c r="F2" s="33"/>
      <c r="G2" s="33"/>
    </row>
    <row r="3" spans="1:7" s="32" customFormat="1" x14ac:dyDescent="0.25">
      <c r="A3" s="34"/>
      <c r="B3" s="35"/>
      <c r="C3" s="36" t="s">
        <v>0</v>
      </c>
      <c r="D3" s="36"/>
      <c r="E3" s="35"/>
      <c r="F3" s="36" t="s">
        <v>1</v>
      </c>
      <c r="G3" s="36"/>
    </row>
    <row r="4" spans="1:7" s="32" customFormat="1" ht="14.4" thickBot="1" x14ac:dyDescent="0.3">
      <c r="A4" s="37"/>
      <c r="B4" s="38" t="s">
        <v>39</v>
      </c>
      <c r="C4" s="39" t="s">
        <v>11</v>
      </c>
      <c r="D4" s="39"/>
      <c r="E4" s="38" t="s">
        <v>39</v>
      </c>
      <c r="F4" s="39" t="s">
        <v>2</v>
      </c>
      <c r="G4" s="39"/>
    </row>
    <row r="5" spans="1:7" s="32" customFormat="1" ht="15" thickTop="1" thickBot="1" x14ac:dyDescent="0.3">
      <c r="A5" s="40"/>
      <c r="B5" s="41"/>
      <c r="C5" s="42" t="s">
        <v>40</v>
      </c>
      <c r="D5" s="42" t="s">
        <v>41</v>
      </c>
      <c r="E5" s="42"/>
      <c r="F5" s="42" t="s">
        <v>40</v>
      </c>
      <c r="G5" s="42" t="s">
        <v>41</v>
      </c>
    </row>
    <row r="6" spans="1:7" s="32" customFormat="1" x14ac:dyDescent="0.25">
      <c r="A6" s="43" t="s">
        <v>5</v>
      </c>
      <c r="B6" s="44">
        <v>18</v>
      </c>
      <c r="C6" s="44">
        <v>4</v>
      </c>
      <c r="D6" s="44">
        <v>96</v>
      </c>
      <c r="E6" s="33">
        <v>0</v>
      </c>
      <c r="F6" s="44" t="s">
        <v>42</v>
      </c>
      <c r="G6" s="44" t="s">
        <v>42</v>
      </c>
    </row>
    <row r="7" spans="1:7" s="32" customFormat="1" x14ac:dyDescent="0.25">
      <c r="A7" s="43" t="s">
        <v>6</v>
      </c>
      <c r="B7" s="44">
        <v>1</v>
      </c>
      <c r="C7" s="44">
        <v>91</v>
      </c>
      <c r="D7" s="44">
        <v>9</v>
      </c>
      <c r="E7" s="33">
        <v>4</v>
      </c>
      <c r="F7" s="44">
        <v>68</v>
      </c>
      <c r="G7" s="44">
        <v>32</v>
      </c>
    </row>
    <row r="8" spans="1:7" s="32" customFormat="1" x14ac:dyDescent="0.25">
      <c r="A8" s="43" t="s">
        <v>7</v>
      </c>
      <c r="B8" s="44">
        <v>0</v>
      </c>
      <c r="C8" s="44" t="s">
        <v>42</v>
      </c>
      <c r="D8" s="44" t="s">
        <v>42</v>
      </c>
      <c r="E8" s="33">
        <v>11</v>
      </c>
      <c r="F8" s="44">
        <v>53</v>
      </c>
      <c r="G8" s="44">
        <v>47</v>
      </c>
    </row>
    <row r="9" spans="1:7" s="47" customFormat="1" x14ac:dyDescent="0.25">
      <c r="A9" s="45" t="s">
        <v>10</v>
      </c>
      <c r="B9" s="46">
        <v>0</v>
      </c>
      <c r="C9" s="46" t="s">
        <v>42</v>
      </c>
      <c r="D9" s="46" t="s">
        <v>42</v>
      </c>
      <c r="E9" s="46">
        <v>2</v>
      </c>
      <c r="F9" s="46">
        <v>76</v>
      </c>
      <c r="G9" s="46">
        <v>24</v>
      </c>
    </row>
    <row r="10" spans="1:7" s="32" customFormat="1" x14ac:dyDescent="0.25">
      <c r="A10" s="48" t="s">
        <v>8</v>
      </c>
      <c r="B10" s="49">
        <v>19</v>
      </c>
      <c r="C10" s="49"/>
      <c r="D10" s="49"/>
      <c r="E10" s="49">
        <v>17</v>
      </c>
      <c r="F10" s="49"/>
      <c r="G10" s="49"/>
    </row>
    <row r="11" spans="1:7" s="32" customFormat="1" x14ac:dyDescent="0.25">
      <c r="B11" s="33"/>
      <c r="C11" s="33"/>
      <c r="D11" s="33"/>
      <c r="E11" s="33"/>
      <c r="F11" s="33"/>
      <c r="G11" s="33"/>
    </row>
    <row r="12" spans="1:7" s="32" customFormat="1" x14ac:dyDescent="0.25">
      <c r="B12" s="33"/>
      <c r="C12" s="33"/>
      <c r="D12" s="33"/>
      <c r="E12" s="33"/>
      <c r="F12" s="33"/>
      <c r="G12" s="33"/>
    </row>
  </sheetData>
  <mergeCells count="4">
    <mergeCell ref="C3:D3"/>
    <mergeCell ref="F3:G3"/>
    <mergeCell ref="C4:D4"/>
    <mergeCell ref="F4:G4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8"/>
  <sheetViews>
    <sheetView topLeftCell="A31" zoomScale="90" zoomScaleNormal="90" workbookViewId="0">
      <selection activeCell="D51" sqref="D51"/>
    </sheetView>
  </sheetViews>
  <sheetFormatPr defaultColWidth="8.88671875" defaultRowHeight="10.199999999999999" x14ac:dyDescent="0.2"/>
  <cols>
    <col min="1" max="1" width="4.6640625" style="65" customWidth="1"/>
    <col min="2" max="2" width="6.44140625" style="65" customWidth="1"/>
    <col min="3" max="3" width="12" style="55" customWidth="1"/>
    <col min="4" max="4" width="7.5546875" style="55" customWidth="1"/>
    <col min="5" max="5" width="6.5546875" style="66" customWidth="1"/>
    <col min="6" max="6" width="8.6640625" style="55" customWidth="1"/>
    <col min="7" max="7" width="11.6640625" style="55" customWidth="1"/>
    <col min="8" max="8" width="8.5546875" style="55" customWidth="1"/>
    <col min="9" max="9" width="12" style="55" customWidth="1"/>
    <col min="10" max="10" width="8.6640625" style="55" customWidth="1"/>
    <col min="11" max="11" width="13.33203125" style="55" customWidth="1"/>
    <col min="12" max="16384" width="8.88671875" style="55"/>
  </cols>
  <sheetData>
    <row r="1" spans="1:13" ht="75.75" customHeight="1" x14ac:dyDescent="0.2">
      <c r="A1" s="52" t="s">
        <v>43</v>
      </c>
      <c r="B1" s="52" t="s">
        <v>44</v>
      </c>
      <c r="C1" s="53" t="s">
        <v>45</v>
      </c>
      <c r="D1" s="53" t="s">
        <v>46</v>
      </c>
      <c r="E1" s="53" t="s">
        <v>47</v>
      </c>
      <c r="F1" s="53" t="s">
        <v>48</v>
      </c>
      <c r="G1" s="53" t="s">
        <v>49</v>
      </c>
      <c r="H1" s="53" t="s">
        <v>50</v>
      </c>
      <c r="I1" s="53" t="s">
        <v>51</v>
      </c>
      <c r="J1" s="53" t="s">
        <v>52</v>
      </c>
      <c r="K1" s="53" t="s">
        <v>53</v>
      </c>
      <c r="L1" s="54" t="s">
        <v>54</v>
      </c>
      <c r="M1" s="54" t="s">
        <v>55</v>
      </c>
    </row>
    <row r="2" spans="1:13" s="58" customFormat="1" ht="21" customHeight="1" thickBot="1" x14ac:dyDescent="0.35">
      <c r="A2" s="56">
        <v>0</v>
      </c>
      <c r="B2" s="56">
        <v>1</v>
      </c>
      <c r="C2" s="57">
        <v>2</v>
      </c>
      <c r="D2" s="57">
        <v>3</v>
      </c>
      <c r="E2" s="57">
        <v>4</v>
      </c>
      <c r="F2" s="57">
        <v>5</v>
      </c>
      <c r="G2" s="57">
        <v>6</v>
      </c>
      <c r="H2" s="57">
        <v>7</v>
      </c>
      <c r="I2" s="57">
        <v>8</v>
      </c>
      <c r="J2" s="57">
        <v>9</v>
      </c>
      <c r="K2" s="57">
        <v>10</v>
      </c>
      <c r="L2" s="57">
        <v>11</v>
      </c>
      <c r="M2" s="57">
        <v>12</v>
      </c>
    </row>
    <row r="3" spans="1:13" ht="33.75" customHeight="1" x14ac:dyDescent="0.2">
      <c r="A3" s="59">
        <v>1</v>
      </c>
      <c r="B3" s="59">
        <v>35161</v>
      </c>
      <c r="C3" s="60" t="s">
        <v>56</v>
      </c>
      <c r="D3" s="60">
        <v>1755</v>
      </c>
      <c r="E3" s="60" t="s">
        <v>57</v>
      </c>
      <c r="F3" s="60">
        <v>125</v>
      </c>
      <c r="G3" s="60" t="s">
        <v>58</v>
      </c>
      <c r="H3" s="60">
        <v>27.14</v>
      </c>
      <c r="I3" s="60" t="s">
        <v>59</v>
      </c>
      <c r="J3" s="60">
        <v>7.72</v>
      </c>
      <c r="K3" s="60" t="s">
        <v>60</v>
      </c>
      <c r="L3" s="61">
        <f>H3/(H3+J3)*100</f>
        <v>77.854274239816419</v>
      </c>
      <c r="M3" s="61">
        <f>J3/(H3+J3)*100</f>
        <v>22.145725760183591</v>
      </c>
    </row>
    <row r="4" spans="1:13" ht="33.75" customHeight="1" x14ac:dyDescent="0.2">
      <c r="A4" s="52">
        <v>2</v>
      </c>
      <c r="B4" s="52">
        <v>35181</v>
      </c>
      <c r="C4" s="53" t="s">
        <v>61</v>
      </c>
      <c r="D4" s="53">
        <v>1768</v>
      </c>
      <c r="E4" s="53" t="s">
        <v>57</v>
      </c>
      <c r="F4" s="53">
        <v>265</v>
      </c>
      <c r="G4" s="53" t="s">
        <v>62</v>
      </c>
      <c r="H4" s="53">
        <v>76.290000000000006</v>
      </c>
      <c r="I4" s="53" t="s">
        <v>59</v>
      </c>
      <c r="J4" s="53">
        <v>25.25</v>
      </c>
      <c r="K4" s="53" t="s">
        <v>60</v>
      </c>
      <c r="L4" s="62">
        <f t="shared" ref="L4:L38" si="0">H4/(H4+J4)*100</f>
        <v>75.132952531022255</v>
      </c>
      <c r="M4" s="62">
        <f t="shared" ref="M4:M38" si="1">J4/(H4+J4)*100</f>
        <v>24.867047468977741</v>
      </c>
    </row>
    <row r="5" spans="1:13" ht="33.75" customHeight="1" x14ac:dyDescent="0.2">
      <c r="A5" s="52">
        <v>3</v>
      </c>
      <c r="B5" s="52">
        <v>33330</v>
      </c>
      <c r="C5" s="53" t="s">
        <v>63</v>
      </c>
      <c r="D5" s="53">
        <v>1732</v>
      </c>
      <c r="E5" s="53" t="s">
        <v>64</v>
      </c>
      <c r="F5" s="53">
        <v>256</v>
      </c>
      <c r="G5" s="53" t="s">
        <v>65</v>
      </c>
      <c r="H5" s="53">
        <v>50.8</v>
      </c>
      <c r="I5" s="53" t="s">
        <v>66</v>
      </c>
      <c r="J5" s="53">
        <v>5.25</v>
      </c>
      <c r="K5" s="53" t="s">
        <v>67</v>
      </c>
      <c r="L5" s="62">
        <f t="shared" si="0"/>
        <v>90.633363068688666</v>
      </c>
      <c r="M5" s="62">
        <f t="shared" si="1"/>
        <v>9.36663693131133</v>
      </c>
    </row>
    <row r="6" spans="1:13" ht="33.75" customHeight="1" x14ac:dyDescent="0.2">
      <c r="A6" s="52">
        <v>4</v>
      </c>
      <c r="B6" s="52">
        <v>30484</v>
      </c>
      <c r="C6" s="53" t="s">
        <v>68</v>
      </c>
      <c r="D6" s="53">
        <v>1744</v>
      </c>
      <c r="E6" s="53" t="s">
        <v>64</v>
      </c>
      <c r="F6" s="53">
        <v>404</v>
      </c>
      <c r="G6" s="53" t="s">
        <v>69</v>
      </c>
      <c r="H6" s="53">
        <v>63.91</v>
      </c>
      <c r="I6" s="53" t="s">
        <v>70</v>
      </c>
      <c r="J6" s="53">
        <v>23.37</v>
      </c>
      <c r="K6" s="53" t="s">
        <v>67</v>
      </c>
      <c r="L6" s="62">
        <f t="shared" si="0"/>
        <v>73.224106324472956</v>
      </c>
      <c r="M6" s="62">
        <f t="shared" si="1"/>
        <v>26.77589367552704</v>
      </c>
    </row>
    <row r="7" spans="1:13" ht="33.75" customHeight="1" x14ac:dyDescent="0.2">
      <c r="A7" s="52">
        <v>5</v>
      </c>
      <c r="B7" s="52">
        <v>30754</v>
      </c>
      <c r="C7" s="53" t="s">
        <v>71</v>
      </c>
      <c r="D7" s="53">
        <v>1764</v>
      </c>
      <c r="E7" s="53" t="s">
        <v>64</v>
      </c>
      <c r="F7" s="53">
        <v>365</v>
      </c>
      <c r="G7" s="53" t="s">
        <v>69</v>
      </c>
      <c r="H7" s="53">
        <v>76.67</v>
      </c>
      <c r="I7" s="53" t="s">
        <v>70</v>
      </c>
      <c r="J7" s="53">
        <v>7.23</v>
      </c>
      <c r="K7" s="53" t="s">
        <v>72</v>
      </c>
      <c r="L7" s="62">
        <f t="shared" si="0"/>
        <v>91.382598331346841</v>
      </c>
      <c r="M7" s="62">
        <f t="shared" si="1"/>
        <v>8.6174016686531587</v>
      </c>
    </row>
    <row r="8" spans="1:13" ht="33.75" customHeight="1" x14ac:dyDescent="0.2">
      <c r="A8" s="52">
        <v>6</v>
      </c>
      <c r="B8" s="52">
        <v>30911</v>
      </c>
      <c r="C8" s="53" t="s">
        <v>73</v>
      </c>
      <c r="D8" s="53">
        <v>1770</v>
      </c>
      <c r="E8" s="53" t="s">
        <v>64</v>
      </c>
      <c r="F8" s="53">
        <v>390</v>
      </c>
      <c r="G8" s="53" t="s">
        <v>69</v>
      </c>
      <c r="H8" s="53">
        <v>148.01</v>
      </c>
      <c r="I8" s="53" t="s">
        <v>74</v>
      </c>
      <c r="J8" s="53">
        <v>61.63</v>
      </c>
      <c r="K8" s="53" t="s">
        <v>72</v>
      </c>
      <c r="L8" s="62">
        <f t="shared" si="0"/>
        <v>70.601984354130892</v>
      </c>
      <c r="M8" s="62">
        <f t="shared" si="1"/>
        <v>29.398015645869112</v>
      </c>
    </row>
    <row r="9" spans="1:13" ht="33.75" customHeight="1" x14ac:dyDescent="0.2">
      <c r="A9" s="52">
        <v>8</v>
      </c>
      <c r="B9" s="52">
        <v>31639</v>
      </c>
      <c r="C9" s="53" t="s">
        <v>75</v>
      </c>
      <c r="D9" s="53">
        <v>1784</v>
      </c>
      <c r="E9" s="53" t="s">
        <v>64</v>
      </c>
      <c r="F9" s="53">
        <v>428</v>
      </c>
      <c r="G9" s="53" t="s">
        <v>69</v>
      </c>
      <c r="H9" s="53">
        <v>63.91</v>
      </c>
      <c r="I9" s="53" t="s">
        <v>76</v>
      </c>
      <c r="J9" s="53">
        <v>75.290000000000006</v>
      </c>
      <c r="K9" s="53" t="s">
        <v>67</v>
      </c>
      <c r="L9" s="62">
        <f t="shared" si="0"/>
        <v>45.912356321839084</v>
      </c>
      <c r="M9" s="62">
        <f t="shared" si="1"/>
        <v>54.087643678160923</v>
      </c>
    </row>
    <row r="10" spans="1:13" ht="33.75" customHeight="1" x14ac:dyDescent="0.2">
      <c r="A10" s="52">
        <v>34</v>
      </c>
      <c r="B10" s="52">
        <v>15074</v>
      </c>
      <c r="C10" s="53" t="s">
        <v>77</v>
      </c>
      <c r="D10" s="53">
        <v>1683</v>
      </c>
      <c r="E10" s="53" t="s">
        <v>78</v>
      </c>
      <c r="F10" s="53">
        <v>507</v>
      </c>
      <c r="G10" s="53" t="s">
        <v>65</v>
      </c>
      <c r="H10" s="53">
        <v>0.61</v>
      </c>
      <c r="I10" s="53" t="s">
        <v>79</v>
      </c>
      <c r="J10" s="53">
        <v>179.49</v>
      </c>
      <c r="K10" s="53" t="s">
        <v>60</v>
      </c>
      <c r="L10" s="62">
        <f t="shared" si="0"/>
        <v>0.33870072182121036</v>
      </c>
      <c r="M10" s="62">
        <f t="shared" si="1"/>
        <v>99.661299278178788</v>
      </c>
    </row>
    <row r="11" spans="1:13" ht="33.75" customHeight="1" x14ac:dyDescent="0.2">
      <c r="A11" s="52">
        <v>36</v>
      </c>
      <c r="B11" s="52">
        <v>9669</v>
      </c>
      <c r="C11" s="53" t="s">
        <v>80</v>
      </c>
      <c r="D11" s="53">
        <v>1685</v>
      </c>
      <c r="E11" s="53" t="s">
        <v>78</v>
      </c>
      <c r="F11" s="53">
        <v>310</v>
      </c>
      <c r="G11" s="53" t="s">
        <v>65</v>
      </c>
      <c r="H11" s="53">
        <v>0.33</v>
      </c>
      <c r="I11" s="53" t="s">
        <v>79</v>
      </c>
      <c r="J11" s="53">
        <v>114.88</v>
      </c>
      <c r="K11" s="53" t="s">
        <v>60</v>
      </c>
      <c r="L11" s="62">
        <f t="shared" si="0"/>
        <v>0.28643346931689961</v>
      </c>
      <c r="M11" s="62">
        <f t="shared" si="1"/>
        <v>99.71356653068311</v>
      </c>
    </row>
    <row r="12" spans="1:13" ht="33.75" customHeight="1" x14ac:dyDescent="0.2">
      <c r="A12" s="52">
        <v>37</v>
      </c>
      <c r="B12" s="52">
        <v>9668</v>
      </c>
      <c r="C12" s="53" t="s">
        <v>81</v>
      </c>
      <c r="D12" s="53">
        <v>1685</v>
      </c>
      <c r="E12" s="53" t="s">
        <v>78</v>
      </c>
      <c r="F12" s="53">
        <v>376</v>
      </c>
      <c r="G12" s="53" t="s">
        <v>65</v>
      </c>
      <c r="H12" s="53">
        <v>0.57999999999999996</v>
      </c>
      <c r="I12" s="53" t="s">
        <v>79</v>
      </c>
      <c r="J12" s="53">
        <v>118.47</v>
      </c>
      <c r="K12" s="53" t="s">
        <v>72</v>
      </c>
      <c r="L12" s="62">
        <f t="shared" si="0"/>
        <v>0.4871902561948761</v>
      </c>
      <c r="M12" s="62">
        <f t="shared" si="1"/>
        <v>99.512809743805136</v>
      </c>
    </row>
    <row r="13" spans="1:13" ht="33.75" customHeight="1" x14ac:dyDescent="0.2">
      <c r="A13" s="52">
        <v>40</v>
      </c>
      <c r="B13" s="52">
        <v>9714</v>
      </c>
      <c r="C13" s="53" t="s">
        <v>82</v>
      </c>
      <c r="D13" s="53">
        <v>1694</v>
      </c>
      <c r="E13" s="53" t="s">
        <v>78</v>
      </c>
      <c r="F13" s="53">
        <v>700</v>
      </c>
      <c r="G13" s="53" t="s">
        <v>65</v>
      </c>
      <c r="H13" s="53">
        <v>2.9</v>
      </c>
      <c r="I13" s="53" t="s">
        <v>79</v>
      </c>
      <c r="J13" s="53">
        <v>200.32</v>
      </c>
      <c r="K13" s="53" t="s">
        <v>60</v>
      </c>
      <c r="L13" s="62">
        <f t="shared" si="0"/>
        <v>1.4270248991241019</v>
      </c>
      <c r="M13" s="62">
        <f t="shared" si="1"/>
        <v>98.572975100875894</v>
      </c>
    </row>
    <row r="14" spans="1:13" ht="33.75" customHeight="1" x14ac:dyDescent="0.2">
      <c r="A14" s="52">
        <v>42</v>
      </c>
      <c r="B14" s="52">
        <v>9726</v>
      </c>
      <c r="C14" s="53" t="s">
        <v>83</v>
      </c>
      <c r="D14" s="53">
        <v>1696</v>
      </c>
      <c r="E14" s="53" t="s">
        <v>78</v>
      </c>
      <c r="F14" s="53">
        <v>605</v>
      </c>
      <c r="G14" s="53" t="s">
        <v>65</v>
      </c>
      <c r="H14" s="53">
        <v>2.54</v>
      </c>
      <c r="I14" s="53" t="s">
        <v>79</v>
      </c>
      <c r="J14" s="53">
        <v>280.01</v>
      </c>
      <c r="K14" s="53" t="s">
        <v>67</v>
      </c>
      <c r="L14" s="62">
        <f t="shared" si="0"/>
        <v>0.89895593700230048</v>
      </c>
      <c r="M14" s="62">
        <f t="shared" si="1"/>
        <v>99.101044062997687</v>
      </c>
    </row>
    <row r="15" spans="1:13" ht="33.75" customHeight="1" x14ac:dyDescent="0.2">
      <c r="A15" s="52">
        <v>45</v>
      </c>
      <c r="B15" s="52">
        <v>75956</v>
      </c>
      <c r="C15" s="53" t="s">
        <v>84</v>
      </c>
      <c r="D15" s="53">
        <v>1721</v>
      </c>
      <c r="E15" s="53" t="s">
        <v>78</v>
      </c>
      <c r="F15" s="53">
        <v>209</v>
      </c>
      <c r="G15" s="53" t="s">
        <v>65</v>
      </c>
      <c r="H15" s="53">
        <v>0.73</v>
      </c>
      <c r="I15" s="53" t="s">
        <v>79</v>
      </c>
      <c r="J15" s="53">
        <v>32.31</v>
      </c>
      <c r="K15" s="53" t="s">
        <v>85</v>
      </c>
      <c r="L15" s="62">
        <f t="shared" si="0"/>
        <v>2.2094430992736078</v>
      </c>
      <c r="M15" s="62">
        <f t="shared" si="1"/>
        <v>97.790556900726401</v>
      </c>
    </row>
    <row r="16" spans="1:13" ht="33.75" customHeight="1" x14ac:dyDescent="0.2">
      <c r="A16" s="52">
        <v>47</v>
      </c>
      <c r="B16" s="52">
        <v>76147</v>
      </c>
      <c r="C16" s="53" t="s">
        <v>86</v>
      </c>
      <c r="D16" s="53">
        <v>1721</v>
      </c>
      <c r="E16" s="53" t="s">
        <v>78</v>
      </c>
      <c r="F16" s="53">
        <v>250</v>
      </c>
      <c r="G16" s="53" t="s">
        <v>65</v>
      </c>
      <c r="H16" s="53">
        <v>1.45</v>
      </c>
      <c r="I16" s="53" t="s">
        <v>87</v>
      </c>
      <c r="J16" s="53">
        <v>85.09</v>
      </c>
      <c r="K16" s="53" t="s">
        <v>60</v>
      </c>
      <c r="L16" s="62">
        <f t="shared" si="0"/>
        <v>1.6755257684307832</v>
      </c>
      <c r="M16" s="62">
        <f t="shared" si="1"/>
        <v>98.324474231569212</v>
      </c>
    </row>
    <row r="17" spans="1:13" ht="33.75" customHeight="1" x14ac:dyDescent="0.2">
      <c r="A17" s="52">
        <v>48</v>
      </c>
      <c r="B17" s="52">
        <v>76399</v>
      </c>
      <c r="C17" s="53" t="s">
        <v>88</v>
      </c>
      <c r="D17" s="53">
        <v>1722</v>
      </c>
      <c r="E17" s="53" t="s">
        <v>78</v>
      </c>
      <c r="F17" s="53">
        <v>367</v>
      </c>
      <c r="G17" s="53" t="s">
        <v>65</v>
      </c>
      <c r="H17" s="53">
        <v>1.86</v>
      </c>
      <c r="I17" s="53" t="s">
        <v>89</v>
      </c>
      <c r="J17" s="53">
        <v>113.27</v>
      </c>
      <c r="K17" s="53" t="s">
        <v>67</v>
      </c>
      <c r="L17" s="62">
        <f t="shared" si="0"/>
        <v>1.6155650134630419</v>
      </c>
      <c r="M17" s="62">
        <f t="shared" si="1"/>
        <v>98.384434986536959</v>
      </c>
    </row>
    <row r="18" spans="1:13" ht="33.75" customHeight="1" x14ac:dyDescent="0.2">
      <c r="A18" s="52">
        <v>51</v>
      </c>
      <c r="B18" s="52">
        <v>76435</v>
      </c>
      <c r="C18" s="53" t="s">
        <v>86</v>
      </c>
      <c r="D18" s="53">
        <v>1723</v>
      </c>
      <c r="E18" s="53" t="s">
        <v>78</v>
      </c>
      <c r="F18" s="53">
        <v>273</v>
      </c>
      <c r="G18" s="53" t="s">
        <v>65</v>
      </c>
      <c r="H18" s="53">
        <v>0.91</v>
      </c>
      <c r="I18" s="53" t="s">
        <v>90</v>
      </c>
      <c r="J18" s="53">
        <v>70.010000000000005</v>
      </c>
      <c r="K18" s="53" t="s">
        <v>60</v>
      </c>
      <c r="L18" s="62">
        <f t="shared" si="0"/>
        <v>1.2831359278059786</v>
      </c>
      <c r="M18" s="62">
        <f t="shared" si="1"/>
        <v>98.716864072194028</v>
      </c>
    </row>
    <row r="19" spans="1:13" ht="33.75" customHeight="1" x14ac:dyDescent="0.2">
      <c r="A19" s="52">
        <v>54</v>
      </c>
      <c r="B19" s="52">
        <v>76693</v>
      </c>
      <c r="C19" s="53" t="s">
        <v>91</v>
      </c>
      <c r="D19" s="53">
        <v>1723</v>
      </c>
      <c r="E19" s="53" t="s">
        <v>78</v>
      </c>
      <c r="F19" s="53">
        <v>221</v>
      </c>
      <c r="G19" s="53" t="s">
        <v>65</v>
      </c>
      <c r="H19" s="53">
        <v>2.1800000000000002</v>
      </c>
      <c r="I19" s="53" t="s">
        <v>92</v>
      </c>
      <c r="J19" s="53">
        <v>24.92</v>
      </c>
      <c r="K19" s="53" t="s">
        <v>85</v>
      </c>
      <c r="L19" s="62">
        <f t="shared" si="0"/>
        <v>8.0442804428044283</v>
      </c>
      <c r="M19" s="62">
        <f t="shared" si="1"/>
        <v>91.955719557195565</v>
      </c>
    </row>
    <row r="20" spans="1:13" ht="33.75" customHeight="1" x14ac:dyDescent="0.2">
      <c r="A20" s="52">
        <v>55</v>
      </c>
      <c r="B20" s="52">
        <v>75286</v>
      </c>
      <c r="C20" s="53" t="s">
        <v>93</v>
      </c>
      <c r="D20" s="53">
        <v>1723</v>
      </c>
      <c r="E20" s="53" t="s">
        <v>78</v>
      </c>
      <c r="F20" s="53">
        <v>69</v>
      </c>
      <c r="G20" s="53" t="s">
        <v>65</v>
      </c>
      <c r="H20" s="53">
        <v>0.63</v>
      </c>
      <c r="I20" s="53" t="s">
        <v>92</v>
      </c>
      <c r="J20" s="53">
        <v>33.56</v>
      </c>
      <c r="K20" s="53" t="s">
        <v>72</v>
      </c>
      <c r="L20" s="62">
        <f t="shared" si="0"/>
        <v>1.8426440479672415</v>
      </c>
      <c r="M20" s="62">
        <f t="shared" si="1"/>
        <v>98.157355952032759</v>
      </c>
    </row>
    <row r="21" spans="1:13" ht="33.75" customHeight="1" x14ac:dyDescent="0.2">
      <c r="A21" s="52">
        <v>57</v>
      </c>
      <c r="B21" s="52">
        <v>76176</v>
      </c>
      <c r="C21" s="53" t="s">
        <v>94</v>
      </c>
      <c r="D21" s="53">
        <v>1723</v>
      </c>
      <c r="E21" s="53" t="s">
        <v>78</v>
      </c>
      <c r="F21" s="53">
        <v>282</v>
      </c>
      <c r="G21" s="53" t="s">
        <v>65</v>
      </c>
      <c r="H21" s="53">
        <v>2.54</v>
      </c>
      <c r="I21" s="53" t="s">
        <v>95</v>
      </c>
      <c r="J21" s="53">
        <v>69.05</v>
      </c>
      <c r="K21" s="53" t="s">
        <v>60</v>
      </c>
      <c r="L21" s="62">
        <f t="shared" si="0"/>
        <v>3.5479815616706238</v>
      </c>
      <c r="M21" s="62">
        <f t="shared" si="1"/>
        <v>96.452018438329361</v>
      </c>
    </row>
    <row r="22" spans="1:13" ht="33.75" customHeight="1" x14ac:dyDescent="0.2">
      <c r="A22" s="52">
        <v>59</v>
      </c>
      <c r="B22" s="52">
        <v>76965</v>
      </c>
      <c r="C22" s="53" t="s">
        <v>96</v>
      </c>
      <c r="D22" s="53">
        <v>1723</v>
      </c>
      <c r="E22" s="53" t="s">
        <v>78</v>
      </c>
      <c r="F22" s="53">
        <v>237</v>
      </c>
      <c r="G22" s="53" t="s">
        <v>65</v>
      </c>
      <c r="H22" s="53">
        <v>0.85</v>
      </c>
      <c r="I22" s="53" t="s">
        <v>92</v>
      </c>
      <c r="J22" s="53">
        <v>43.96</v>
      </c>
      <c r="K22" s="53" t="s">
        <v>67</v>
      </c>
      <c r="L22" s="62">
        <f t="shared" si="0"/>
        <v>1.896898013836197</v>
      </c>
      <c r="M22" s="62">
        <f t="shared" si="1"/>
        <v>98.103101986163793</v>
      </c>
    </row>
    <row r="23" spans="1:13" ht="33.75" customHeight="1" x14ac:dyDescent="0.2">
      <c r="A23" s="52">
        <v>60</v>
      </c>
      <c r="B23" s="52">
        <v>76348</v>
      </c>
      <c r="C23" s="53" t="s">
        <v>97</v>
      </c>
      <c r="D23" s="53">
        <v>1724</v>
      </c>
      <c r="E23" s="53" t="s">
        <v>78</v>
      </c>
      <c r="F23" s="53">
        <v>300</v>
      </c>
      <c r="G23" s="53" t="s">
        <v>65</v>
      </c>
      <c r="H23" s="53">
        <v>6.77</v>
      </c>
      <c r="I23" s="53" t="s">
        <v>79</v>
      </c>
      <c r="J23" s="53">
        <v>35.9</v>
      </c>
      <c r="K23" s="53" t="s">
        <v>67</v>
      </c>
      <c r="L23" s="62">
        <f t="shared" si="0"/>
        <v>15.865947972814624</v>
      </c>
      <c r="M23" s="62">
        <f t="shared" si="1"/>
        <v>84.134052027185362</v>
      </c>
    </row>
    <row r="24" spans="1:13" ht="33.75" customHeight="1" x14ac:dyDescent="0.2">
      <c r="A24" s="52">
        <v>61</v>
      </c>
      <c r="B24" s="52">
        <v>76695</v>
      </c>
      <c r="C24" s="53" t="s">
        <v>98</v>
      </c>
      <c r="D24" s="53">
        <v>1724</v>
      </c>
      <c r="E24" s="53" t="s">
        <v>78</v>
      </c>
      <c r="F24" s="53">
        <v>205</v>
      </c>
      <c r="G24" s="53" t="s">
        <v>65</v>
      </c>
      <c r="H24" s="53">
        <v>2.12</v>
      </c>
      <c r="I24" s="53" t="s">
        <v>79</v>
      </c>
      <c r="J24" s="53">
        <v>42.36</v>
      </c>
      <c r="K24" s="53" t="s">
        <v>85</v>
      </c>
      <c r="L24" s="62">
        <f t="shared" si="0"/>
        <v>4.7661870503597132</v>
      </c>
      <c r="M24" s="62">
        <f t="shared" si="1"/>
        <v>95.233812949640296</v>
      </c>
    </row>
    <row r="25" spans="1:13" ht="33.75" customHeight="1" x14ac:dyDescent="0.2">
      <c r="A25" s="52">
        <v>62</v>
      </c>
      <c r="B25" s="52">
        <v>75258</v>
      </c>
      <c r="C25" s="53" t="s">
        <v>99</v>
      </c>
      <c r="D25" s="53">
        <v>1724</v>
      </c>
      <c r="E25" s="53" t="s">
        <v>78</v>
      </c>
      <c r="F25" s="53">
        <v>556</v>
      </c>
      <c r="G25" s="53" t="s">
        <v>65</v>
      </c>
      <c r="H25" s="53">
        <v>3.63</v>
      </c>
      <c r="I25" s="53" t="s">
        <v>95</v>
      </c>
      <c r="J25" s="53">
        <v>161.72999999999999</v>
      </c>
      <c r="K25" s="53" t="s">
        <v>67</v>
      </c>
      <c r="L25" s="62">
        <f t="shared" si="0"/>
        <v>2.1952104499274312</v>
      </c>
      <c r="M25" s="62">
        <f t="shared" si="1"/>
        <v>97.80478955007257</v>
      </c>
    </row>
    <row r="26" spans="1:13" ht="33.75" customHeight="1" x14ac:dyDescent="0.2">
      <c r="A26" s="52">
        <v>64</v>
      </c>
      <c r="B26" s="52">
        <v>76617</v>
      </c>
      <c r="C26" s="53" t="s">
        <v>100</v>
      </c>
      <c r="D26" s="53">
        <v>1729</v>
      </c>
      <c r="E26" s="53" t="s">
        <v>78</v>
      </c>
      <c r="F26" s="53">
        <v>327</v>
      </c>
      <c r="G26" s="53" t="s">
        <v>65</v>
      </c>
      <c r="H26" s="53">
        <v>40.64</v>
      </c>
      <c r="I26" s="53" t="s">
        <v>101</v>
      </c>
      <c r="J26" s="53">
        <v>103.72</v>
      </c>
      <c r="K26" s="53" t="s">
        <v>60</v>
      </c>
      <c r="L26" s="62">
        <f t="shared" si="0"/>
        <v>28.151842615683016</v>
      </c>
      <c r="M26" s="62">
        <f t="shared" si="1"/>
        <v>71.848157384316977</v>
      </c>
    </row>
    <row r="27" spans="1:13" ht="33.75" customHeight="1" x14ac:dyDescent="0.2">
      <c r="A27" s="63">
        <v>149</v>
      </c>
      <c r="B27" s="63" t="s">
        <v>102</v>
      </c>
      <c r="C27" s="64" t="s">
        <v>103</v>
      </c>
      <c r="D27" s="64">
        <v>1723</v>
      </c>
      <c r="E27" s="64" t="s">
        <v>78</v>
      </c>
      <c r="F27" s="64">
        <v>200</v>
      </c>
      <c r="G27" s="64" t="s">
        <v>65</v>
      </c>
      <c r="H27" s="64">
        <v>2.54</v>
      </c>
      <c r="I27" s="64" t="s">
        <v>95</v>
      </c>
      <c r="J27" s="64">
        <v>83.71</v>
      </c>
      <c r="K27" s="64" t="s">
        <v>60</v>
      </c>
      <c r="L27" s="62">
        <f t="shared" si="0"/>
        <v>2.9449275362318841</v>
      </c>
      <c r="M27" s="62">
        <f t="shared" si="1"/>
        <v>97.055072463768113</v>
      </c>
    </row>
    <row r="28" spans="1:13" ht="33.75" customHeight="1" x14ac:dyDescent="0.2">
      <c r="A28" s="63">
        <v>157</v>
      </c>
      <c r="B28" s="63">
        <v>10869</v>
      </c>
      <c r="C28" s="64" t="s">
        <v>104</v>
      </c>
      <c r="D28" s="64">
        <v>1754</v>
      </c>
      <c r="E28" s="64" t="s">
        <v>105</v>
      </c>
      <c r="F28" s="64">
        <v>270</v>
      </c>
      <c r="G28" s="64" t="s">
        <v>62</v>
      </c>
      <c r="H28" s="64">
        <v>90.95</v>
      </c>
      <c r="I28" s="64" t="s">
        <v>92</v>
      </c>
      <c r="J28" s="64">
        <v>126.2</v>
      </c>
      <c r="K28" s="64" t="s">
        <v>106</v>
      </c>
      <c r="L28" s="62">
        <f t="shared" si="0"/>
        <v>41.883490674648861</v>
      </c>
      <c r="M28" s="62">
        <f t="shared" si="1"/>
        <v>58.116509325351139</v>
      </c>
    </row>
    <row r="29" spans="1:13" ht="33.75" customHeight="1" x14ac:dyDescent="0.2">
      <c r="A29" s="63">
        <v>158</v>
      </c>
      <c r="B29" s="63">
        <v>10870</v>
      </c>
      <c r="C29" s="64" t="s">
        <v>104</v>
      </c>
      <c r="D29" s="64">
        <v>1755</v>
      </c>
      <c r="E29" s="64" t="s">
        <v>105</v>
      </c>
      <c r="F29" s="64">
        <v>289</v>
      </c>
      <c r="G29" s="64" t="s">
        <v>62</v>
      </c>
      <c r="H29" s="64">
        <v>48.25</v>
      </c>
      <c r="I29" s="64" t="s">
        <v>107</v>
      </c>
      <c r="J29" s="64">
        <v>337.61</v>
      </c>
      <c r="K29" s="64" t="s">
        <v>108</v>
      </c>
      <c r="L29" s="62">
        <f t="shared" si="0"/>
        <v>12.504535323692531</v>
      </c>
      <c r="M29" s="62">
        <f t="shared" si="1"/>
        <v>87.495464676307463</v>
      </c>
    </row>
    <row r="30" spans="1:13" ht="33.75" customHeight="1" x14ac:dyDescent="0.2">
      <c r="A30" s="63">
        <v>161</v>
      </c>
      <c r="B30" s="63">
        <v>11114</v>
      </c>
      <c r="C30" s="64" t="s">
        <v>109</v>
      </c>
      <c r="D30" s="64">
        <v>1757</v>
      </c>
      <c r="E30" s="64" t="s">
        <v>105</v>
      </c>
      <c r="F30" s="64">
        <v>282</v>
      </c>
      <c r="G30" s="64" t="s">
        <v>62</v>
      </c>
      <c r="H30" s="64">
        <v>89.95</v>
      </c>
      <c r="I30" s="64" t="s">
        <v>110</v>
      </c>
      <c r="J30" s="64">
        <v>5.07</v>
      </c>
      <c r="K30" s="64" t="s">
        <v>106</v>
      </c>
      <c r="L30" s="62">
        <f t="shared" si="0"/>
        <v>94.66428120395706</v>
      </c>
      <c r="M30" s="62">
        <f t="shared" si="1"/>
        <v>5.3357187960429382</v>
      </c>
    </row>
    <row r="31" spans="1:13" ht="33.75" customHeight="1" x14ac:dyDescent="0.2">
      <c r="A31" s="63">
        <v>162</v>
      </c>
      <c r="B31" s="63">
        <v>11088</v>
      </c>
      <c r="C31" s="64" t="s">
        <v>111</v>
      </c>
      <c r="D31" s="64">
        <v>1757</v>
      </c>
      <c r="E31" s="64" t="s">
        <v>105</v>
      </c>
      <c r="F31" s="64">
        <v>281</v>
      </c>
      <c r="G31" s="64" t="s">
        <v>62</v>
      </c>
      <c r="H31" s="64">
        <v>67.37</v>
      </c>
      <c r="I31" s="64" t="s">
        <v>112</v>
      </c>
      <c r="J31" s="64">
        <v>273.81</v>
      </c>
      <c r="K31" s="64" t="s">
        <v>106</v>
      </c>
      <c r="L31" s="62">
        <f t="shared" si="0"/>
        <v>19.746175039568556</v>
      </c>
      <c r="M31" s="62">
        <f t="shared" si="1"/>
        <v>80.253824960431444</v>
      </c>
    </row>
    <row r="32" spans="1:13" ht="33.75" customHeight="1" x14ac:dyDescent="0.2">
      <c r="A32" s="63">
        <v>168</v>
      </c>
      <c r="B32" s="63">
        <v>10963</v>
      </c>
      <c r="C32" s="64" t="s">
        <v>113</v>
      </c>
      <c r="D32" s="64">
        <v>1766</v>
      </c>
      <c r="E32" s="64" t="s">
        <v>105</v>
      </c>
      <c r="F32" s="64">
        <v>238</v>
      </c>
      <c r="G32" s="64" t="s">
        <v>62</v>
      </c>
      <c r="H32" s="64">
        <v>84.78</v>
      </c>
      <c r="I32" s="64" t="s">
        <v>79</v>
      </c>
      <c r="J32" s="64">
        <v>3.59</v>
      </c>
      <c r="K32" s="64" t="s">
        <v>60</v>
      </c>
      <c r="L32" s="62">
        <f t="shared" si="0"/>
        <v>95.93753536267964</v>
      </c>
      <c r="M32" s="62">
        <f t="shared" si="1"/>
        <v>4.0624646373203577</v>
      </c>
    </row>
    <row r="33" spans="1:13" ht="33.75" customHeight="1" x14ac:dyDescent="0.2">
      <c r="A33" s="63">
        <v>169</v>
      </c>
      <c r="B33" s="63">
        <v>10907</v>
      </c>
      <c r="C33" s="64" t="s">
        <v>114</v>
      </c>
      <c r="D33" s="64">
        <v>1767</v>
      </c>
      <c r="E33" s="64" t="s">
        <v>105</v>
      </c>
      <c r="F33" s="64">
        <v>329</v>
      </c>
      <c r="G33" s="64" t="s">
        <v>62</v>
      </c>
      <c r="H33" s="64">
        <v>100.7</v>
      </c>
      <c r="I33" s="64" t="s">
        <v>115</v>
      </c>
      <c r="J33" s="64">
        <v>5.82</v>
      </c>
      <c r="K33" s="64" t="s">
        <v>60</v>
      </c>
      <c r="L33" s="62">
        <f t="shared" si="0"/>
        <v>94.536237326323686</v>
      </c>
      <c r="M33" s="62">
        <f t="shared" si="1"/>
        <v>5.463762673676305</v>
      </c>
    </row>
    <row r="34" spans="1:13" ht="33.75" customHeight="1" x14ac:dyDescent="0.2">
      <c r="A34" s="63">
        <v>177</v>
      </c>
      <c r="B34" s="63">
        <v>10590</v>
      </c>
      <c r="C34" s="64" t="s">
        <v>116</v>
      </c>
      <c r="D34" s="64">
        <v>1775</v>
      </c>
      <c r="E34" s="64" t="s">
        <v>105</v>
      </c>
      <c r="F34" s="64">
        <v>335</v>
      </c>
      <c r="G34" s="64" t="s">
        <v>62</v>
      </c>
      <c r="H34" s="64">
        <v>109.1</v>
      </c>
      <c r="I34" s="64" t="s">
        <v>117</v>
      </c>
      <c r="J34" s="64">
        <v>40.04</v>
      </c>
      <c r="K34" s="64" t="s">
        <v>106</v>
      </c>
      <c r="L34" s="62">
        <f t="shared" si="0"/>
        <v>73.152742389700947</v>
      </c>
      <c r="M34" s="62">
        <f t="shared" si="1"/>
        <v>26.847257610299053</v>
      </c>
    </row>
    <row r="35" spans="1:13" ht="33.75" customHeight="1" x14ac:dyDescent="0.2">
      <c r="A35" s="63">
        <v>181</v>
      </c>
      <c r="B35" s="63">
        <v>11210</v>
      </c>
      <c r="C35" s="64" t="s">
        <v>118</v>
      </c>
      <c r="D35" s="64">
        <v>1778</v>
      </c>
      <c r="E35" s="64" t="s">
        <v>105</v>
      </c>
      <c r="F35" s="64">
        <v>246</v>
      </c>
      <c r="G35" s="64" t="s">
        <v>62</v>
      </c>
      <c r="H35" s="64">
        <v>76.86</v>
      </c>
      <c r="I35" s="64" t="s">
        <v>110</v>
      </c>
      <c r="J35" s="64">
        <v>5.07</v>
      </c>
      <c r="K35" s="64" t="s">
        <v>60</v>
      </c>
      <c r="L35" s="62">
        <f t="shared" si="0"/>
        <v>93.811790552911006</v>
      </c>
      <c r="M35" s="62">
        <f t="shared" si="1"/>
        <v>6.1882094470889788</v>
      </c>
    </row>
    <row r="36" spans="1:13" ht="33.75" customHeight="1" x14ac:dyDescent="0.2">
      <c r="A36" s="63">
        <v>182</v>
      </c>
      <c r="B36" s="63">
        <v>10666</v>
      </c>
      <c r="C36" s="64" t="s">
        <v>119</v>
      </c>
      <c r="D36" s="64">
        <v>1780</v>
      </c>
      <c r="E36" s="64" t="s">
        <v>105</v>
      </c>
      <c r="F36" s="64">
        <v>373</v>
      </c>
      <c r="G36" s="64" t="s">
        <v>62</v>
      </c>
      <c r="H36" s="64">
        <v>101.3</v>
      </c>
      <c r="I36" s="64" t="s">
        <v>89</v>
      </c>
      <c r="J36" s="64">
        <v>31.71</v>
      </c>
      <c r="K36" s="64" t="s">
        <v>106</v>
      </c>
      <c r="L36" s="62">
        <f t="shared" si="0"/>
        <v>76.159687241560789</v>
      </c>
      <c r="M36" s="62">
        <f t="shared" si="1"/>
        <v>23.840312758439218</v>
      </c>
    </row>
    <row r="37" spans="1:13" ht="33.75" customHeight="1" x14ac:dyDescent="0.2">
      <c r="A37" s="52">
        <v>184</v>
      </c>
      <c r="B37" s="52">
        <v>11056</v>
      </c>
      <c r="C37" s="53" t="s">
        <v>120</v>
      </c>
      <c r="D37" s="53">
        <v>1787</v>
      </c>
      <c r="E37" s="53" t="s">
        <v>105</v>
      </c>
      <c r="F37" s="53">
        <v>386</v>
      </c>
      <c r="G37" s="53" t="s">
        <v>62</v>
      </c>
      <c r="H37" s="53">
        <v>108.75</v>
      </c>
      <c r="I37" s="53" t="s">
        <v>92</v>
      </c>
      <c r="J37" s="53">
        <v>18.64</v>
      </c>
      <c r="K37" s="53" t="s">
        <v>60</v>
      </c>
      <c r="L37" s="62">
        <f t="shared" si="0"/>
        <v>85.367768270664897</v>
      </c>
      <c r="M37" s="62">
        <f t="shared" si="1"/>
        <v>14.632231729335112</v>
      </c>
    </row>
    <row r="38" spans="1:13" ht="33.75" customHeight="1" x14ac:dyDescent="0.2">
      <c r="A38" s="52">
        <v>185</v>
      </c>
      <c r="B38" s="52">
        <v>11182</v>
      </c>
      <c r="C38" s="53" t="s">
        <v>121</v>
      </c>
      <c r="D38" s="53">
        <v>1789</v>
      </c>
      <c r="E38" s="53" t="s">
        <v>105</v>
      </c>
      <c r="F38" s="53">
        <v>270</v>
      </c>
      <c r="G38" s="53" t="s">
        <v>62</v>
      </c>
      <c r="H38" s="53">
        <v>118.54</v>
      </c>
      <c r="I38" s="53" t="s">
        <v>122</v>
      </c>
      <c r="J38" s="53">
        <v>33.299999999999997</v>
      </c>
      <c r="K38" s="53" t="s">
        <v>60</v>
      </c>
      <c r="L38" s="62">
        <f t="shared" si="0"/>
        <v>78.06902002107482</v>
      </c>
      <c r="M38" s="62">
        <f t="shared" si="1"/>
        <v>21.930979978925183</v>
      </c>
    </row>
  </sheetData>
  <pageMargins left="0.7" right="0.7" top="0.75" bottom="0.75" header="0.3" footer="0.3"/>
  <pageSetup paperSize="9" orientation="landscape" horizontalDpi="4294967293" verticalDpi="4294967293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8"/>
  <sheetViews>
    <sheetView workbookViewId="0">
      <selection activeCell="B23" sqref="B23"/>
    </sheetView>
  </sheetViews>
  <sheetFormatPr defaultColWidth="9.109375" defaultRowHeight="13.2" x14ac:dyDescent="0.25"/>
  <cols>
    <col min="1" max="1" width="9.109375" style="17"/>
    <col min="2" max="10" width="12.44140625" style="17" customWidth="1"/>
    <col min="11" max="16384" width="9.109375" style="17"/>
  </cols>
  <sheetData>
    <row r="1" spans="1:10" x14ac:dyDescent="0.25">
      <c r="A1" s="16" t="s">
        <v>123</v>
      </c>
    </row>
    <row r="2" spans="1:10" x14ac:dyDescent="0.25">
      <c r="A2" s="16"/>
    </row>
    <row r="3" spans="1:10" ht="13.8" thickBot="1" x14ac:dyDescent="0.3">
      <c r="A3" s="31"/>
      <c r="B3" s="30" t="s">
        <v>15</v>
      </c>
      <c r="C3" s="30" t="s">
        <v>16</v>
      </c>
      <c r="D3" s="30" t="s">
        <v>5</v>
      </c>
      <c r="E3" s="30" t="s">
        <v>7</v>
      </c>
      <c r="F3" s="30" t="s">
        <v>17</v>
      </c>
      <c r="G3" s="30" t="s">
        <v>6</v>
      </c>
      <c r="H3" s="30" t="s">
        <v>18</v>
      </c>
      <c r="I3" s="16"/>
      <c r="J3" s="19" t="s">
        <v>8</v>
      </c>
    </row>
    <row r="4" spans="1:10" x14ac:dyDescent="0.25">
      <c r="A4" s="17" t="s">
        <v>19</v>
      </c>
      <c r="B4" s="17">
        <v>7</v>
      </c>
      <c r="C4" s="17">
        <v>62</v>
      </c>
      <c r="D4" s="17">
        <v>378</v>
      </c>
      <c r="E4" s="17">
        <v>92</v>
      </c>
      <c r="F4" s="17">
        <v>4</v>
      </c>
      <c r="G4" s="17">
        <v>41</v>
      </c>
      <c r="H4" s="17">
        <v>11</v>
      </c>
      <c r="J4" s="20">
        <v>595</v>
      </c>
    </row>
    <row r="5" spans="1:10" x14ac:dyDescent="0.25">
      <c r="A5" s="17" t="s">
        <v>20</v>
      </c>
      <c r="B5" s="17">
        <v>0</v>
      </c>
      <c r="C5" s="17">
        <v>274</v>
      </c>
      <c r="D5" s="17">
        <v>327</v>
      </c>
      <c r="E5" s="17">
        <v>91</v>
      </c>
      <c r="F5" s="17">
        <v>14</v>
      </c>
      <c r="G5" s="17">
        <v>25</v>
      </c>
      <c r="H5" s="17">
        <v>41</v>
      </c>
      <c r="J5" s="20">
        <v>772</v>
      </c>
    </row>
    <row r="6" spans="1:10" x14ac:dyDescent="0.25">
      <c r="A6" s="17" t="s">
        <v>21</v>
      </c>
      <c r="B6" s="17">
        <v>0</v>
      </c>
      <c r="C6" s="17">
        <v>261</v>
      </c>
      <c r="D6" s="17">
        <v>655</v>
      </c>
      <c r="E6" s="17">
        <v>97</v>
      </c>
      <c r="F6" s="17">
        <v>4</v>
      </c>
      <c r="G6" s="17">
        <v>73</v>
      </c>
      <c r="H6" s="17">
        <v>12</v>
      </c>
      <c r="J6" s="20">
        <v>1102</v>
      </c>
    </row>
    <row r="7" spans="1:10" x14ac:dyDescent="0.25">
      <c r="A7" s="17" t="s">
        <v>22</v>
      </c>
      <c r="B7" s="17">
        <v>0</v>
      </c>
      <c r="C7" s="17">
        <v>378</v>
      </c>
      <c r="D7" s="17">
        <v>715</v>
      </c>
      <c r="E7" s="17">
        <v>122</v>
      </c>
      <c r="F7" s="17">
        <v>15</v>
      </c>
      <c r="G7" s="17">
        <v>205</v>
      </c>
      <c r="H7" s="17">
        <v>9</v>
      </c>
      <c r="J7" s="20">
        <v>1444</v>
      </c>
    </row>
    <row r="8" spans="1:10" x14ac:dyDescent="0.25">
      <c r="A8" s="17" t="s">
        <v>23</v>
      </c>
      <c r="B8" s="17">
        <v>0</v>
      </c>
      <c r="C8" s="17">
        <v>572</v>
      </c>
      <c r="D8" s="17">
        <v>864</v>
      </c>
      <c r="E8" s="17">
        <v>77</v>
      </c>
      <c r="F8" s="17">
        <v>34</v>
      </c>
      <c r="G8" s="17">
        <v>237</v>
      </c>
      <c r="H8" s="17">
        <v>8</v>
      </c>
      <c r="J8" s="20">
        <v>1792</v>
      </c>
    </row>
    <row r="9" spans="1:10" x14ac:dyDescent="0.25">
      <c r="A9" s="17" t="s">
        <v>24</v>
      </c>
      <c r="B9" s="17">
        <v>0</v>
      </c>
      <c r="C9" s="17">
        <v>428</v>
      </c>
      <c r="D9" s="17">
        <v>901</v>
      </c>
      <c r="E9" s="17">
        <v>65</v>
      </c>
      <c r="F9" s="17">
        <v>114</v>
      </c>
      <c r="G9" s="17">
        <v>292</v>
      </c>
      <c r="H9" s="17">
        <v>7</v>
      </c>
      <c r="J9" s="20">
        <v>1807</v>
      </c>
    </row>
    <row r="10" spans="1:10" x14ac:dyDescent="0.25">
      <c r="J10" s="20"/>
    </row>
    <row r="11" spans="1:10" x14ac:dyDescent="0.25">
      <c r="J11" s="20"/>
    </row>
    <row r="12" spans="1:10" x14ac:dyDescent="0.25">
      <c r="A12" s="17" t="s">
        <v>25</v>
      </c>
      <c r="B12" s="17">
        <v>0</v>
      </c>
      <c r="C12" s="17">
        <v>519</v>
      </c>
      <c r="D12" s="17">
        <v>644</v>
      </c>
      <c r="E12" s="17">
        <v>115</v>
      </c>
      <c r="F12" s="17">
        <v>79</v>
      </c>
      <c r="G12" s="17">
        <v>361</v>
      </c>
      <c r="H12" s="17">
        <v>13</v>
      </c>
      <c r="J12" s="20">
        <v>1731</v>
      </c>
    </row>
    <row r="13" spans="1:10" x14ac:dyDescent="0.25">
      <c r="A13" s="17" t="s">
        <v>26</v>
      </c>
      <c r="B13" s="17">
        <v>2</v>
      </c>
      <c r="C13" s="17">
        <v>489</v>
      </c>
      <c r="D13" s="17">
        <v>1062</v>
      </c>
      <c r="E13" s="17">
        <v>124</v>
      </c>
      <c r="F13" s="17">
        <v>199</v>
      </c>
      <c r="G13" s="17">
        <v>303</v>
      </c>
      <c r="H13" s="17">
        <v>29</v>
      </c>
      <c r="J13" s="20">
        <v>2208</v>
      </c>
    </row>
    <row r="14" spans="1:10" x14ac:dyDescent="0.25">
      <c r="A14" s="17" t="s">
        <v>27</v>
      </c>
      <c r="B14" s="17">
        <v>10</v>
      </c>
      <c r="C14" s="17">
        <v>501</v>
      </c>
      <c r="D14" s="17">
        <v>1484</v>
      </c>
      <c r="E14" s="17">
        <v>204</v>
      </c>
      <c r="F14" s="17">
        <v>299</v>
      </c>
      <c r="G14" s="17">
        <v>416</v>
      </c>
      <c r="H14" s="17">
        <v>20</v>
      </c>
      <c r="J14" s="20">
        <v>2934</v>
      </c>
    </row>
    <row r="15" spans="1:10" x14ac:dyDescent="0.25">
      <c r="A15" s="17" t="s">
        <v>28</v>
      </c>
      <c r="B15" s="17">
        <v>1</v>
      </c>
      <c r="C15" s="17">
        <v>453</v>
      </c>
      <c r="D15" s="17">
        <v>1175</v>
      </c>
      <c r="E15" s="17">
        <v>166</v>
      </c>
      <c r="F15" s="17">
        <v>168</v>
      </c>
      <c r="G15" s="17">
        <v>451</v>
      </c>
      <c r="H15" s="17">
        <v>20</v>
      </c>
      <c r="J15" s="20">
        <v>2434</v>
      </c>
    </row>
    <row r="16" spans="1:10" x14ac:dyDescent="0.25">
      <c r="A16" s="17" t="s">
        <v>29</v>
      </c>
      <c r="B16" s="17">
        <v>4</v>
      </c>
      <c r="C16" s="17">
        <v>559</v>
      </c>
      <c r="D16" s="17">
        <v>918</v>
      </c>
      <c r="E16" s="17">
        <v>61</v>
      </c>
      <c r="F16" s="17">
        <v>106</v>
      </c>
      <c r="G16" s="17">
        <v>795</v>
      </c>
      <c r="H16" s="17">
        <v>53</v>
      </c>
      <c r="J16" s="20">
        <v>2496</v>
      </c>
    </row>
    <row r="17" spans="1:10" x14ac:dyDescent="0.25">
      <c r="A17" s="17" t="s">
        <v>30</v>
      </c>
      <c r="B17" s="17">
        <v>24</v>
      </c>
      <c r="C17" s="17">
        <v>721</v>
      </c>
      <c r="D17" s="17">
        <v>1413</v>
      </c>
      <c r="E17" s="17">
        <v>32</v>
      </c>
      <c r="F17" s="17">
        <v>344</v>
      </c>
      <c r="G17" s="17">
        <v>238</v>
      </c>
      <c r="H17" s="17">
        <v>89</v>
      </c>
      <c r="J17" s="20">
        <v>2861</v>
      </c>
    </row>
    <row r="18" spans="1:10" x14ac:dyDescent="0.25">
      <c r="A18" s="17" t="s">
        <v>31</v>
      </c>
      <c r="B18" s="17">
        <v>29</v>
      </c>
      <c r="C18" s="17">
        <v>682</v>
      </c>
      <c r="D18" s="17">
        <v>1031</v>
      </c>
      <c r="E18" s="17">
        <v>7</v>
      </c>
      <c r="F18" s="17">
        <v>586</v>
      </c>
      <c r="G18" s="17">
        <v>37</v>
      </c>
      <c r="H18" s="17">
        <v>79</v>
      </c>
      <c r="J18" s="20">
        <v>2451</v>
      </c>
    </row>
    <row r="19" spans="1:10" x14ac:dyDescent="0.25">
      <c r="J19" s="20"/>
    </row>
    <row r="20" spans="1:10" ht="13.8" thickBot="1" x14ac:dyDescent="0.3">
      <c r="A20" s="30" t="s">
        <v>8</v>
      </c>
      <c r="B20" s="30">
        <f>SUM(B4:B18)</f>
        <v>77</v>
      </c>
      <c r="C20" s="30">
        <f t="shared" ref="C20:H20" si="0">SUM(C4:C18)</f>
        <v>5899</v>
      </c>
      <c r="D20" s="30">
        <f t="shared" si="0"/>
        <v>11567</v>
      </c>
      <c r="E20" s="30">
        <f t="shared" si="0"/>
        <v>1253</v>
      </c>
      <c r="F20" s="30">
        <f t="shared" si="0"/>
        <v>1966</v>
      </c>
      <c r="G20" s="30">
        <f t="shared" si="0"/>
        <v>3474</v>
      </c>
      <c r="H20" s="30">
        <f t="shared" si="0"/>
        <v>391</v>
      </c>
      <c r="I20" s="16"/>
      <c r="J20" s="19">
        <f>SUM(J4:J18)</f>
        <v>24627</v>
      </c>
    </row>
    <row r="21" spans="1:10" x14ac:dyDescent="0.25">
      <c r="A21" s="16" t="s">
        <v>33</v>
      </c>
      <c r="B21" s="18">
        <f t="shared" ref="B21:H21" si="1">B20/$J20*100</f>
        <v>0.31266496122142362</v>
      </c>
      <c r="C21" s="18">
        <f t="shared" si="1"/>
        <v>23.953384496690624</v>
      </c>
      <c r="D21" s="18">
        <f t="shared" si="1"/>
        <v>46.968774109716975</v>
      </c>
      <c r="E21" s="18">
        <f t="shared" si="1"/>
        <v>5.0879116416940757</v>
      </c>
      <c r="F21" s="18">
        <f t="shared" si="1"/>
        <v>7.9831079709262189</v>
      </c>
      <c r="G21" s="18">
        <f t="shared" si="1"/>
        <v>14.106468510171762</v>
      </c>
      <c r="H21" s="18">
        <f t="shared" si="1"/>
        <v>1.5876883095789174</v>
      </c>
      <c r="I21" s="18"/>
      <c r="J21" s="18">
        <f>J20/$J20*100</f>
        <v>100</v>
      </c>
    </row>
    <row r="22" spans="1:10" x14ac:dyDescent="0.25">
      <c r="J22" s="20"/>
    </row>
    <row r="23" spans="1:10" x14ac:dyDescent="0.25">
      <c r="J23" s="20"/>
    </row>
    <row r="24" spans="1:10" x14ac:dyDescent="0.25">
      <c r="J24" s="20"/>
    </row>
    <row r="25" spans="1:10" x14ac:dyDescent="0.25">
      <c r="J25" s="20"/>
    </row>
    <row r="26" spans="1:10" x14ac:dyDescent="0.25">
      <c r="J26" s="20"/>
    </row>
    <row r="27" spans="1:10" x14ac:dyDescent="0.25">
      <c r="J27" s="20"/>
    </row>
    <row r="28" spans="1:10" x14ac:dyDescent="0.25">
      <c r="J28" s="2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5" baseType="lpstr">
      <vt:lpstr>Table 1 EREH Paper</vt:lpstr>
      <vt:lpstr>Table 2 EREH Paper</vt:lpstr>
      <vt:lpstr>Sample of ships with full data</vt:lpstr>
      <vt:lpstr>Voyages - flag, 1681-1810, TSTD</vt:lpstr>
      <vt:lpstr>'Sample of ships with full data'!Print_Area</vt:lpstr>
    </vt:vector>
  </TitlesOfParts>
  <Company>Wageningen UR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Frankema, Ewout</dc:creator>
  <cp:lastModifiedBy>Frankema, Ewout</cp:lastModifiedBy>
  <dcterms:created xsi:type="dcterms:W3CDTF">2016-09-06T13:55:42Z</dcterms:created>
  <dcterms:modified xsi:type="dcterms:W3CDTF">2018-03-09T16:46:36Z</dcterms:modified>
</cp:coreProperties>
</file>